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<sst xmlns="http://schemas.openxmlformats.org/spreadsheetml/2006/main" count="162" uniqueCount="89">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</sst>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="80" zoomScaleSheetLayoutView="80" zoomScalePageLayoutView="0" workbookViewId="0" topLeftCell="A1">
      <pane ySplit="9" topLeftCell="A71" activePane="bottomLeft" state="frozen"/>
      <selection pane="topLeft" activeCell="A1" sqref="A1"/>
      <selection pane="bottomLeft" activeCell="E76" sqref="E7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32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32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35" t="s">
        <v>2</v>
      </c>
      <c r="C6" s="36"/>
      <c r="D6" s="36"/>
      <c r="E6" s="36"/>
      <c r="F6" s="36"/>
      <c r="G6" s="36"/>
      <c r="H6" s="36"/>
      <c r="I6" s="37"/>
    </row>
    <row r="7" spans="2:9" ht="15.75" customHeight="1">
      <c r="B7" s="29" t="s">
        <v>3</v>
      </c>
      <c r="C7" s="38"/>
      <c r="D7" s="29" t="s">
        <v>4</v>
      </c>
      <c r="E7" s="30"/>
      <c r="F7" s="30"/>
      <c r="G7" s="30"/>
      <c r="H7" s="38"/>
      <c r="I7" s="43" t="s">
        <v>5</v>
      </c>
    </row>
    <row r="8" spans="2:9" ht="15" customHeight="1" thickBot="1">
      <c r="B8" s="32"/>
      <c r="C8" s="42"/>
      <c r="D8" s="35"/>
      <c r="E8" s="36"/>
      <c r="F8" s="36"/>
      <c r="G8" s="36"/>
      <c r="H8" s="39"/>
      <c r="I8" s="44"/>
    </row>
    <row r="9" spans="2:9" ht="26.25" thickBot="1">
      <c r="B9" s="35"/>
      <c r="C9" s="39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5"/>
    </row>
    <row r="10" spans="2:9" ht="12.75">
      <c r="B10" s="7" t="s">
        <v>11</v>
      </c>
      <c r="C10" s="8"/>
      <c r="D10" s="14">
        <f aca="true" t="shared" si="0" ref="D10:I10">D11+D19+D29+D39+D49+D59+D72+D76+D63</f>
        <v>71806549</v>
      </c>
      <c r="E10" s="26">
        <f t="shared" si="0"/>
        <v>-9543668</v>
      </c>
      <c r="F10" s="14">
        <f t="shared" si="0"/>
        <v>62262881</v>
      </c>
      <c r="G10" s="14">
        <f t="shared" si="0"/>
        <v>16889102.76</v>
      </c>
      <c r="H10" s="14">
        <f t="shared" si="0"/>
        <v>16428907.67</v>
      </c>
      <c r="I10" s="14">
        <f t="shared" si="0"/>
        <v>45373778.24</v>
      </c>
    </row>
    <row r="11" spans="2:9" ht="12.75">
      <c r="B11" s="3" t="s">
        <v>12</v>
      </c>
      <c r="C11" s="9"/>
      <c r="D11" s="15">
        <f aca="true" t="shared" si="1" ref="D11:I11">SUM(D12:D18)</f>
        <v>54765608</v>
      </c>
      <c r="E11" s="27">
        <f t="shared" si="1"/>
        <v>-9543668</v>
      </c>
      <c r="F11" s="15">
        <f t="shared" si="1"/>
        <v>45221940</v>
      </c>
      <c r="G11" s="15">
        <f t="shared" si="1"/>
        <v>13862366.73</v>
      </c>
      <c r="H11" s="15">
        <f t="shared" si="1"/>
        <v>13581664.64</v>
      </c>
      <c r="I11" s="15">
        <f t="shared" si="1"/>
        <v>31359573.270000003</v>
      </c>
    </row>
    <row r="12" spans="2:9" ht="12.75">
      <c r="B12" s="13" t="s">
        <v>13</v>
      </c>
      <c r="C12" s="11"/>
      <c r="D12" s="15">
        <v>14869260</v>
      </c>
      <c r="E12" s="28">
        <v>-2262106</v>
      </c>
      <c r="F12" s="16">
        <f>D12+E12</f>
        <v>12607154</v>
      </c>
      <c r="G12" s="16">
        <v>5888311.55</v>
      </c>
      <c r="H12" s="16">
        <v>5888311.55</v>
      </c>
      <c r="I12" s="16">
        <f>F12-G12</f>
        <v>6718842.45</v>
      </c>
    </row>
    <row r="13" spans="2:9" ht="12.75">
      <c r="B13" s="13" t="s">
        <v>14</v>
      </c>
      <c r="C13" s="11"/>
      <c r="D13" s="15">
        <v>28703961</v>
      </c>
      <c r="E13" s="28">
        <v>-5915113.4</v>
      </c>
      <c r="F13" s="16">
        <f aca="true" t="shared" si="2" ref="F13:F18">D13+E13</f>
        <v>22788847.6</v>
      </c>
      <c r="G13" s="16">
        <v>5964977.43</v>
      </c>
      <c r="H13" s="16">
        <v>5964977.43</v>
      </c>
      <c r="I13" s="16">
        <f aca="true" t="shared" si="3" ref="I13:I18">F13-G13</f>
        <v>16823870.17</v>
      </c>
    </row>
    <row r="14" spans="2:9" ht="12.75">
      <c r="B14" s="13" t="s">
        <v>15</v>
      </c>
      <c r="C14" s="11"/>
      <c r="D14" s="15">
        <v>5228591</v>
      </c>
      <c r="E14" s="28">
        <v>-571231.6</v>
      </c>
      <c r="F14" s="16">
        <f t="shared" si="2"/>
        <v>4657359.4</v>
      </c>
      <c r="G14" s="16">
        <v>428443.25</v>
      </c>
      <c r="H14" s="16">
        <v>428443.25</v>
      </c>
      <c r="I14" s="16">
        <f t="shared" si="3"/>
        <v>4228916.15</v>
      </c>
    </row>
    <row r="15" spans="2:9" ht="12.75">
      <c r="B15" s="13" t="s">
        <v>16</v>
      </c>
      <c r="C15" s="11"/>
      <c r="D15" s="15">
        <v>3500916</v>
      </c>
      <c r="E15" s="28">
        <v>-496947</v>
      </c>
      <c r="F15" s="16">
        <f t="shared" si="2"/>
        <v>3003969</v>
      </c>
      <c r="G15" s="16">
        <v>1343436.81</v>
      </c>
      <c r="H15" s="16">
        <v>1062734.72</v>
      </c>
      <c r="I15" s="16">
        <f t="shared" si="3"/>
        <v>1660532.19</v>
      </c>
    </row>
    <row r="16" spans="2:9" ht="12.75">
      <c r="B16" s="13" t="s">
        <v>17</v>
      </c>
      <c r="C16" s="11"/>
      <c r="D16" s="15">
        <v>1090104</v>
      </c>
      <c r="E16" s="28">
        <v>-285729</v>
      </c>
      <c r="F16" s="16">
        <f t="shared" si="2"/>
        <v>804375</v>
      </c>
      <c r="G16" s="16">
        <v>237197.69</v>
      </c>
      <c r="H16" s="16">
        <v>237197.69</v>
      </c>
      <c r="I16" s="16">
        <f t="shared" si="3"/>
        <v>567177.31</v>
      </c>
    </row>
    <row r="17" spans="2:9" ht="12.75">
      <c r="B17" s="13" t="s">
        <v>18</v>
      </c>
      <c r="C17" s="11"/>
      <c r="D17" s="15">
        <v>150672</v>
      </c>
      <c r="E17" s="28">
        <v>1209563</v>
      </c>
      <c r="F17" s="16">
        <f t="shared" si="2"/>
        <v>1360235</v>
      </c>
      <c r="G17" s="16">
        <v>0</v>
      </c>
      <c r="H17" s="16">
        <v>0</v>
      </c>
      <c r="I17" s="16">
        <f t="shared" si="3"/>
        <v>1360235</v>
      </c>
    </row>
    <row r="18" spans="2:9" ht="12.75">
      <c r="B18" s="13" t="s">
        <v>19</v>
      </c>
      <c r="C18" s="11"/>
      <c r="D18" s="15">
        <v>1222104</v>
      </c>
      <c r="E18" s="28">
        <v>-1222104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2267762</v>
      </c>
      <c r="E19" s="27">
        <f t="shared" si="4"/>
        <v>0</v>
      </c>
      <c r="F19" s="15">
        <f t="shared" si="4"/>
        <v>2267762</v>
      </c>
      <c r="G19" s="15">
        <f t="shared" si="4"/>
        <v>48120.27</v>
      </c>
      <c r="H19" s="15">
        <f t="shared" si="4"/>
        <v>48120.27</v>
      </c>
      <c r="I19" s="15">
        <f t="shared" si="4"/>
        <v>2219641.73</v>
      </c>
    </row>
    <row r="20" spans="2:9" ht="12.75">
      <c r="B20" s="13" t="s">
        <v>21</v>
      </c>
      <c r="C20" s="11"/>
      <c r="D20" s="15">
        <v>545191</v>
      </c>
      <c r="E20" s="28">
        <v>-1160</v>
      </c>
      <c r="F20" s="15">
        <f aca="true" t="shared" si="5" ref="F20:F28">D20+E20</f>
        <v>544031</v>
      </c>
      <c r="G20" s="16">
        <v>3913.25</v>
      </c>
      <c r="H20" s="16">
        <v>3913.25</v>
      </c>
      <c r="I20" s="16">
        <f>F20-G20</f>
        <v>540117.75</v>
      </c>
    </row>
    <row r="21" spans="2:9" ht="12.75">
      <c r="B21" s="13" t="s">
        <v>22</v>
      </c>
      <c r="C21" s="11"/>
      <c r="D21" s="15">
        <v>31505</v>
      </c>
      <c r="E21" s="28">
        <v>0</v>
      </c>
      <c r="F21" s="15">
        <f t="shared" si="5"/>
        <v>31505</v>
      </c>
      <c r="G21" s="16">
        <v>0</v>
      </c>
      <c r="H21" s="16">
        <v>0</v>
      </c>
      <c r="I21" s="16">
        <f aca="true" t="shared" si="6" ref="I21:I83">F21-G21</f>
        <v>31505</v>
      </c>
    </row>
    <row r="22" spans="2:9" ht="12.75">
      <c r="B22" s="13" t="s">
        <v>23</v>
      </c>
      <c r="C22" s="11"/>
      <c r="D22" s="15">
        <v>55560</v>
      </c>
      <c r="E22" s="28">
        <v>0</v>
      </c>
      <c r="F22" s="15">
        <f t="shared" si="5"/>
        <v>55560</v>
      </c>
      <c r="G22" s="16">
        <v>24073.85</v>
      </c>
      <c r="H22" s="16">
        <v>24073.85</v>
      </c>
      <c r="I22" s="16">
        <f t="shared" si="6"/>
        <v>31486.15</v>
      </c>
    </row>
    <row r="23" spans="2:9" ht="12.75">
      <c r="B23" s="13" t="s">
        <v>24</v>
      </c>
      <c r="C23" s="11"/>
      <c r="D23" s="15">
        <v>300941</v>
      </c>
      <c r="E23" s="16">
        <v>0</v>
      </c>
      <c r="F23" s="15">
        <f t="shared" si="5"/>
        <v>300941</v>
      </c>
      <c r="G23" s="16">
        <v>173.98</v>
      </c>
      <c r="H23" s="16">
        <v>173.98</v>
      </c>
      <c r="I23" s="16">
        <f t="shared" si="6"/>
        <v>300767.02</v>
      </c>
    </row>
    <row r="24" spans="2:9" ht="12.75">
      <c r="B24" s="13" t="s">
        <v>25</v>
      </c>
      <c r="C24" s="11"/>
      <c r="D24" s="15">
        <v>65314</v>
      </c>
      <c r="E24" s="16">
        <v>0</v>
      </c>
      <c r="F24" s="15">
        <f t="shared" si="5"/>
        <v>65314</v>
      </c>
      <c r="G24" s="16">
        <v>538.24</v>
      </c>
      <c r="H24" s="16">
        <v>538.24</v>
      </c>
      <c r="I24" s="16">
        <f t="shared" si="6"/>
        <v>64775.76</v>
      </c>
    </row>
    <row r="25" spans="2:9" ht="12.75">
      <c r="B25" s="13" t="s">
        <v>26</v>
      </c>
      <c r="C25" s="11"/>
      <c r="D25" s="15">
        <v>671460</v>
      </c>
      <c r="E25" s="16">
        <v>0</v>
      </c>
      <c r="F25" s="15">
        <f t="shared" si="5"/>
        <v>671460</v>
      </c>
      <c r="G25" s="16">
        <v>13205.13</v>
      </c>
      <c r="H25" s="16">
        <v>13205.13</v>
      </c>
      <c r="I25" s="16">
        <f t="shared" si="6"/>
        <v>658254.87</v>
      </c>
    </row>
    <row r="26" spans="2:9" ht="12.75">
      <c r="B26" s="13" t="s">
        <v>27</v>
      </c>
      <c r="C26" s="11"/>
      <c r="D26" s="15">
        <v>86583</v>
      </c>
      <c r="E26" s="16">
        <v>0</v>
      </c>
      <c r="F26" s="15">
        <f t="shared" si="5"/>
        <v>86583</v>
      </c>
      <c r="G26" s="16">
        <v>0</v>
      </c>
      <c r="H26" s="16">
        <v>0</v>
      </c>
      <c r="I26" s="16">
        <f t="shared" si="6"/>
        <v>86583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511208</v>
      </c>
      <c r="E28" s="16">
        <v>1160</v>
      </c>
      <c r="F28" s="15">
        <f t="shared" si="5"/>
        <v>512368</v>
      </c>
      <c r="G28" s="16">
        <v>6215.82</v>
      </c>
      <c r="H28" s="16">
        <v>6215.82</v>
      </c>
      <c r="I28" s="16">
        <f t="shared" si="6"/>
        <v>506152.18</v>
      </c>
    </row>
    <row r="29" spans="2:9" ht="12.75">
      <c r="B29" s="3" t="s">
        <v>30</v>
      </c>
      <c r="C29" s="9"/>
      <c r="D29" s="15">
        <f aca="true" t="shared" si="7" ref="D29:I29">SUM(D30:D38)</f>
        <v>11298106</v>
      </c>
      <c r="E29" s="15">
        <f t="shared" si="7"/>
        <v>0</v>
      </c>
      <c r="F29" s="15">
        <f t="shared" si="7"/>
        <v>11298106</v>
      </c>
      <c r="G29" s="15">
        <f t="shared" si="7"/>
        <v>2978615.7600000002</v>
      </c>
      <c r="H29" s="15">
        <f t="shared" si="7"/>
        <v>2799122.7600000002</v>
      </c>
      <c r="I29" s="15">
        <f t="shared" si="7"/>
        <v>8319490.24</v>
      </c>
    </row>
    <row r="30" spans="2:9" ht="12.75">
      <c r="B30" s="13" t="s">
        <v>31</v>
      </c>
      <c r="C30" s="11"/>
      <c r="D30" s="15">
        <v>3559559</v>
      </c>
      <c r="E30" s="16">
        <v>-81028</v>
      </c>
      <c r="F30" s="15">
        <f aca="true" t="shared" si="8" ref="F30:F38">D30+E30</f>
        <v>3478531</v>
      </c>
      <c r="G30" s="16">
        <v>637402.84</v>
      </c>
      <c r="H30" s="16">
        <v>637402.84</v>
      </c>
      <c r="I30" s="16">
        <f t="shared" si="6"/>
        <v>2841128.16</v>
      </c>
    </row>
    <row r="31" spans="2:9" ht="12.75">
      <c r="B31" s="13" t="s">
        <v>32</v>
      </c>
      <c r="C31" s="11"/>
      <c r="D31" s="15">
        <v>484000</v>
      </c>
      <c r="E31" s="16">
        <v>0</v>
      </c>
      <c r="F31" s="15">
        <f t="shared" si="8"/>
        <v>484000</v>
      </c>
      <c r="G31" s="16">
        <v>22456.24</v>
      </c>
      <c r="H31" s="16">
        <v>22456.24</v>
      </c>
      <c r="I31" s="16">
        <f t="shared" si="6"/>
        <v>461543.76</v>
      </c>
    </row>
    <row r="32" spans="2:9" ht="12.75">
      <c r="B32" s="13" t="s">
        <v>33</v>
      </c>
      <c r="C32" s="11"/>
      <c r="D32" s="15">
        <v>1782116</v>
      </c>
      <c r="E32" s="16">
        <v>2320</v>
      </c>
      <c r="F32" s="15">
        <f t="shared" si="8"/>
        <v>1784436</v>
      </c>
      <c r="G32" s="16">
        <v>719357.63</v>
      </c>
      <c r="H32" s="16">
        <v>719357.63</v>
      </c>
      <c r="I32" s="16">
        <f t="shared" si="6"/>
        <v>1065078.37</v>
      </c>
    </row>
    <row r="33" spans="2:9" ht="12.75">
      <c r="B33" s="13" t="s">
        <v>34</v>
      </c>
      <c r="C33" s="11"/>
      <c r="D33" s="15">
        <v>156144</v>
      </c>
      <c r="E33" s="16">
        <v>60200</v>
      </c>
      <c r="F33" s="15">
        <f t="shared" si="8"/>
        <v>216344</v>
      </c>
      <c r="G33" s="16">
        <v>169581.81</v>
      </c>
      <c r="H33" s="16">
        <v>169581.81</v>
      </c>
      <c r="I33" s="16">
        <f t="shared" si="6"/>
        <v>46762.19</v>
      </c>
    </row>
    <row r="34" spans="2:9" ht="12.75">
      <c r="B34" s="13" t="s">
        <v>35</v>
      </c>
      <c r="C34" s="11"/>
      <c r="D34" s="15">
        <v>979511</v>
      </c>
      <c r="E34" s="16">
        <v>0</v>
      </c>
      <c r="F34" s="15">
        <f t="shared" si="8"/>
        <v>979511</v>
      </c>
      <c r="G34" s="16">
        <v>134827.03</v>
      </c>
      <c r="H34" s="16">
        <v>134827.03</v>
      </c>
      <c r="I34" s="16">
        <f t="shared" si="6"/>
        <v>844683.97</v>
      </c>
    </row>
    <row r="35" spans="2:9" ht="12.75">
      <c r="B35" s="13" t="s">
        <v>36</v>
      </c>
      <c r="C35" s="11"/>
      <c r="D35" s="15">
        <v>190528</v>
      </c>
      <c r="E35" s="16">
        <v>18508</v>
      </c>
      <c r="F35" s="15">
        <f t="shared" si="8"/>
        <v>209036</v>
      </c>
      <c r="G35" s="16">
        <v>23717.6</v>
      </c>
      <c r="H35" s="16">
        <v>23717.6</v>
      </c>
      <c r="I35" s="16">
        <f t="shared" si="6"/>
        <v>185318.4</v>
      </c>
    </row>
    <row r="36" spans="2:9" ht="12.75">
      <c r="B36" s="13" t="s">
        <v>37</v>
      </c>
      <c r="C36" s="11"/>
      <c r="D36" s="15">
        <v>300120</v>
      </c>
      <c r="E36" s="16">
        <v>0</v>
      </c>
      <c r="F36" s="15">
        <f t="shared" si="8"/>
        <v>300120</v>
      </c>
      <c r="G36" s="16">
        <v>2626.8</v>
      </c>
      <c r="H36" s="16">
        <v>2626.8</v>
      </c>
      <c r="I36" s="16">
        <f t="shared" si="6"/>
        <v>297493.2</v>
      </c>
    </row>
    <row r="37" spans="2:9" ht="12.75">
      <c r="B37" s="13" t="s">
        <v>38</v>
      </c>
      <c r="C37" s="11"/>
      <c r="D37" s="15">
        <v>114220</v>
      </c>
      <c r="E37" s="16">
        <v>0</v>
      </c>
      <c r="F37" s="15">
        <f t="shared" si="8"/>
        <v>114220</v>
      </c>
      <c r="G37" s="16">
        <v>0</v>
      </c>
      <c r="H37" s="16">
        <v>0</v>
      </c>
      <c r="I37" s="16">
        <f t="shared" si="6"/>
        <v>114220</v>
      </c>
    </row>
    <row r="38" spans="2:9" ht="12.75">
      <c r="B38" s="13" t="s">
        <v>39</v>
      </c>
      <c r="C38" s="11"/>
      <c r="D38" s="15">
        <v>3731908</v>
      </c>
      <c r="E38" s="16">
        <v>0</v>
      </c>
      <c r="F38" s="15">
        <f t="shared" si="8"/>
        <v>3731908</v>
      </c>
      <c r="G38" s="16">
        <v>1268645.81</v>
      </c>
      <c r="H38" s="16">
        <v>1089152.81</v>
      </c>
      <c r="I38" s="16">
        <f t="shared" si="6"/>
        <v>2463262.19</v>
      </c>
    </row>
    <row r="39" spans="2:9" ht="25.5" customHeight="1">
      <c r="B39" s="40" t="s">
        <v>40</v>
      </c>
      <c r="C39" s="41"/>
      <c r="D39" s="15">
        <f aca="true" t="shared" si="9" ref="D39:I39">SUM(D40:D48)</f>
        <v>1233269</v>
      </c>
      <c r="E39" s="15">
        <f t="shared" si="9"/>
        <v>0</v>
      </c>
      <c r="F39" s="15">
        <f>SUM(F40:F48)</f>
        <v>1233269</v>
      </c>
      <c r="G39" s="15">
        <f t="shared" si="9"/>
        <v>0</v>
      </c>
      <c r="H39" s="15">
        <f t="shared" si="9"/>
        <v>0</v>
      </c>
      <c r="I39" s="15">
        <f t="shared" si="9"/>
        <v>1233269</v>
      </c>
    </row>
    <row r="40" spans="2:9" ht="12.75">
      <c r="B40" s="13" t="s">
        <v>41</v>
      </c>
      <c r="C40" s="11"/>
      <c r="D40" s="15">
        <v>1233269</v>
      </c>
      <c r="E40" s="16">
        <v>0</v>
      </c>
      <c r="F40" s="15">
        <f>D40+E40</f>
        <v>1233269</v>
      </c>
      <c r="G40" s="16">
        <v>0</v>
      </c>
      <c r="H40" s="16">
        <v>0</v>
      </c>
      <c r="I40" s="16">
        <f t="shared" si="6"/>
        <v>1233269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0" t="s">
        <v>50</v>
      </c>
      <c r="C49" s="41"/>
      <c r="D49" s="15">
        <f aca="true" t="shared" si="11" ref="D49:I49">SUM(D50:D58)</f>
        <v>2241804</v>
      </c>
      <c r="E49" s="15">
        <f t="shared" si="11"/>
        <v>0</v>
      </c>
      <c r="F49" s="15">
        <f t="shared" si="11"/>
        <v>2241804</v>
      </c>
      <c r="G49" s="15">
        <f t="shared" si="11"/>
        <v>0</v>
      </c>
      <c r="H49" s="15">
        <f t="shared" si="11"/>
        <v>0</v>
      </c>
      <c r="I49" s="15">
        <f t="shared" si="11"/>
        <v>2241804</v>
      </c>
    </row>
    <row r="50" spans="2:9" ht="12.75">
      <c r="B50" s="13" t="s">
        <v>51</v>
      </c>
      <c r="C50" s="11"/>
      <c r="D50" s="15">
        <v>150000</v>
      </c>
      <c r="E50" s="16">
        <v>0</v>
      </c>
      <c r="F50" s="15">
        <f t="shared" si="10"/>
        <v>150000</v>
      </c>
      <c r="G50" s="16">
        <v>0</v>
      </c>
      <c r="H50" s="16">
        <v>0</v>
      </c>
      <c r="I50" s="16">
        <f t="shared" si="6"/>
        <v>150000</v>
      </c>
    </row>
    <row r="51" spans="2:9" ht="12.75">
      <c r="B51" s="13" t="s">
        <v>52</v>
      </c>
      <c r="C51" s="11"/>
      <c r="D51" s="15">
        <v>1200000</v>
      </c>
      <c r="E51" s="16">
        <v>0</v>
      </c>
      <c r="F51" s="15">
        <f t="shared" si="10"/>
        <v>1200000</v>
      </c>
      <c r="G51" s="16">
        <v>0</v>
      </c>
      <c r="H51" s="16">
        <v>0</v>
      </c>
      <c r="I51" s="16">
        <f t="shared" si="6"/>
        <v>1200000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891804</v>
      </c>
      <c r="E55" s="16">
        <v>0</v>
      </c>
      <c r="F55" s="15">
        <f t="shared" si="10"/>
        <v>891804</v>
      </c>
      <c r="G55" s="16">
        <v>0</v>
      </c>
      <c r="H55" s="16">
        <v>0</v>
      </c>
      <c r="I55" s="16">
        <f t="shared" si="6"/>
        <v>891804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0" t="s">
        <v>64</v>
      </c>
      <c r="C63" s="41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90109922</v>
      </c>
      <c r="E85" s="46">
        <f>E86+E104+E94+E114+E124+E134+E138+E147+E151</f>
        <v>-14315503</v>
      </c>
      <c r="F85" s="21">
        <f t="shared" si="12"/>
        <v>75794419</v>
      </c>
      <c r="G85" s="21">
        <f>G86+G104+G94+G114+G124+G134+G138+G147+G151</f>
        <v>21739007.6</v>
      </c>
      <c r="H85" s="21">
        <f>H86+H104+H94+H114+H124+H134+H138+H147+H151</f>
        <v>21317954.5</v>
      </c>
      <c r="I85" s="21">
        <f t="shared" si="12"/>
        <v>54055411.4</v>
      </c>
    </row>
    <row r="86" spans="2:9" ht="12.75">
      <c r="B86" s="3" t="s">
        <v>12</v>
      </c>
      <c r="C86" s="9"/>
      <c r="D86" s="15">
        <f>SUM(D87:D93)</f>
        <v>82148413</v>
      </c>
      <c r="E86" s="27">
        <f>SUM(E87:E93)</f>
        <v>-14315503</v>
      </c>
      <c r="F86" s="15">
        <f>SUM(F87:F93)</f>
        <v>67832910</v>
      </c>
      <c r="G86" s="15">
        <f>SUM(G87:G93)</f>
        <v>20793550.08</v>
      </c>
      <c r="H86" s="15">
        <f>SUM(H87:H93)</f>
        <v>20372496.979999997</v>
      </c>
      <c r="I86" s="16">
        <f aca="true" t="shared" si="13" ref="I86:I149">F86-G86</f>
        <v>47039359.92</v>
      </c>
    </row>
    <row r="87" spans="2:9" ht="12.75">
      <c r="B87" s="13" t="s">
        <v>13</v>
      </c>
      <c r="C87" s="11"/>
      <c r="D87" s="15">
        <v>22303890</v>
      </c>
      <c r="E87" s="28">
        <v>-3393159</v>
      </c>
      <c r="F87" s="15">
        <f aca="true" t="shared" si="14" ref="F87:F103">D87+E87</f>
        <v>18910731</v>
      </c>
      <c r="G87" s="16">
        <v>8832467.33</v>
      </c>
      <c r="H87" s="16">
        <v>8832467.33</v>
      </c>
      <c r="I87" s="16">
        <f t="shared" si="13"/>
        <v>10078263.67</v>
      </c>
    </row>
    <row r="88" spans="2:9" ht="12.75">
      <c r="B88" s="13" t="s">
        <v>14</v>
      </c>
      <c r="C88" s="11"/>
      <c r="D88" s="15">
        <v>43055942</v>
      </c>
      <c r="E88" s="28">
        <v>-8872670.6</v>
      </c>
      <c r="F88" s="15">
        <f t="shared" si="14"/>
        <v>34183271.4</v>
      </c>
      <c r="G88" s="16">
        <v>8947466.17</v>
      </c>
      <c r="H88" s="16">
        <v>8947466.17</v>
      </c>
      <c r="I88" s="16">
        <f t="shared" si="13"/>
        <v>25235805.229999997</v>
      </c>
    </row>
    <row r="89" spans="2:9" ht="12.75">
      <c r="B89" s="13" t="s">
        <v>15</v>
      </c>
      <c r="C89" s="11"/>
      <c r="D89" s="15">
        <v>6075827</v>
      </c>
      <c r="E89" s="28">
        <v>-524153.9</v>
      </c>
      <c r="F89" s="15">
        <f t="shared" si="14"/>
        <v>5551673.1</v>
      </c>
      <c r="G89" s="16">
        <v>43838.49</v>
      </c>
      <c r="H89" s="16">
        <v>43838.49</v>
      </c>
      <c r="I89" s="16">
        <f t="shared" si="13"/>
        <v>5507834.609999999</v>
      </c>
    </row>
    <row r="90" spans="2:9" ht="12.75">
      <c r="B90" s="13" t="s">
        <v>16</v>
      </c>
      <c r="C90" s="11"/>
      <c r="D90" s="15">
        <v>5251374</v>
      </c>
      <c r="E90" s="16">
        <v>-745420.5</v>
      </c>
      <c r="F90" s="15">
        <f t="shared" si="14"/>
        <v>4505953.5</v>
      </c>
      <c r="G90" s="16">
        <v>2015155.14</v>
      </c>
      <c r="H90" s="16">
        <v>1594102.04</v>
      </c>
      <c r="I90" s="16">
        <f t="shared" si="13"/>
        <v>2490798.3600000003</v>
      </c>
    </row>
    <row r="91" spans="2:9" ht="12.75">
      <c r="B91" s="13" t="s">
        <v>17</v>
      </c>
      <c r="C91" s="11"/>
      <c r="D91" s="15">
        <v>3402216</v>
      </c>
      <c r="E91" s="16">
        <v>-761287.5</v>
      </c>
      <c r="F91" s="15">
        <f t="shared" si="14"/>
        <v>2640928.5</v>
      </c>
      <c r="G91" s="16">
        <v>954622.95</v>
      </c>
      <c r="H91" s="16">
        <v>954622.95</v>
      </c>
      <c r="I91" s="16">
        <f t="shared" si="13"/>
        <v>1686305.55</v>
      </c>
    </row>
    <row r="92" spans="2:9" ht="12.75">
      <c r="B92" s="13" t="s">
        <v>18</v>
      </c>
      <c r="C92" s="11"/>
      <c r="D92" s="15">
        <v>226008</v>
      </c>
      <c r="E92" s="16">
        <v>1814344.5</v>
      </c>
      <c r="F92" s="15">
        <f t="shared" si="14"/>
        <v>2040352.5</v>
      </c>
      <c r="G92" s="16">
        <v>0</v>
      </c>
      <c r="H92" s="16">
        <v>0</v>
      </c>
      <c r="I92" s="16">
        <f t="shared" si="13"/>
        <v>2040352.5</v>
      </c>
    </row>
    <row r="93" spans="2:9" ht="12.75">
      <c r="B93" s="13" t="s">
        <v>19</v>
      </c>
      <c r="C93" s="11"/>
      <c r="D93" s="15">
        <v>1833156</v>
      </c>
      <c r="E93" s="16">
        <v>-1833156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3401643</v>
      </c>
      <c r="E94" s="15">
        <f>SUM(E95:E103)</f>
        <v>0</v>
      </c>
      <c r="F94" s="15">
        <f>SUM(F95:F103)</f>
        <v>3401643</v>
      </c>
      <c r="G94" s="15">
        <f>SUM(G95:G103)</f>
        <v>72180.42000000001</v>
      </c>
      <c r="H94" s="15">
        <f>SUM(H95:H103)</f>
        <v>72180.42000000001</v>
      </c>
      <c r="I94" s="16">
        <f t="shared" si="13"/>
        <v>3329462.58</v>
      </c>
    </row>
    <row r="95" spans="2:9" ht="12.75">
      <c r="B95" s="13" t="s">
        <v>21</v>
      </c>
      <c r="C95" s="11"/>
      <c r="D95" s="15">
        <v>817786.5</v>
      </c>
      <c r="E95" s="16">
        <v>-1740</v>
      </c>
      <c r="F95" s="15">
        <f t="shared" si="14"/>
        <v>816046.5</v>
      </c>
      <c r="G95" s="16">
        <v>5869.87</v>
      </c>
      <c r="H95" s="16">
        <v>5869.87</v>
      </c>
      <c r="I95" s="16">
        <f t="shared" si="13"/>
        <v>810176.63</v>
      </c>
    </row>
    <row r="96" spans="2:9" ht="12.75">
      <c r="B96" s="13" t="s">
        <v>22</v>
      </c>
      <c r="C96" s="11"/>
      <c r="D96" s="15">
        <v>47257.5</v>
      </c>
      <c r="E96" s="16">
        <v>0</v>
      </c>
      <c r="F96" s="15">
        <f t="shared" si="14"/>
        <v>47257.5</v>
      </c>
      <c r="G96" s="16">
        <v>0</v>
      </c>
      <c r="H96" s="16">
        <v>0</v>
      </c>
      <c r="I96" s="16">
        <f t="shared" si="13"/>
        <v>47257.5</v>
      </c>
    </row>
    <row r="97" spans="2:9" ht="12.75">
      <c r="B97" s="13" t="s">
        <v>23</v>
      </c>
      <c r="C97" s="11"/>
      <c r="D97" s="15">
        <v>83340</v>
      </c>
      <c r="E97" s="16">
        <v>0</v>
      </c>
      <c r="F97" s="15">
        <f t="shared" si="14"/>
        <v>83340</v>
      </c>
      <c r="G97" s="16">
        <v>36110.78</v>
      </c>
      <c r="H97" s="16">
        <v>36110.78</v>
      </c>
      <c r="I97" s="16">
        <f t="shared" si="13"/>
        <v>47229.22</v>
      </c>
    </row>
    <row r="98" spans="2:9" ht="12.75">
      <c r="B98" s="13" t="s">
        <v>24</v>
      </c>
      <c r="C98" s="11"/>
      <c r="D98" s="15">
        <v>451411.5</v>
      </c>
      <c r="E98" s="16">
        <v>0</v>
      </c>
      <c r="F98" s="15">
        <f t="shared" si="14"/>
        <v>451411.5</v>
      </c>
      <c r="G98" s="16">
        <v>260.97</v>
      </c>
      <c r="H98" s="16">
        <v>260.97</v>
      </c>
      <c r="I98" s="16">
        <f t="shared" si="13"/>
        <v>451150.53</v>
      </c>
    </row>
    <row r="99" spans="2:9" ht="12.75">
      <c r="B99" s="13" t="s">
        <v>25</v>
      </c>
      <c r="C99" s="11"/>
      <c r="D99" s="15">
        <v>97971</v>
      </c>
      <c r="E99" s="16">
        <v>0</v>
      </c>
      <c r="F99" s="15">
        <f t="shared" si="14"/>
        <v>97971</v>
      </c>
      <c r="G99" s="16">
        <v>807.36</v>
      </c>
      <c r="H99" s="16">
        <v>807.36</v>
      </c>
      <c r="I99" s="16">
        <f t="shared" si="13"/>
        <v>97163.64</v>
      </c>
    </row>
    <row r="100" spans="2:9" ht="12.75">
      <c r="B100" s="13" t="s">
        <v>26</v>
      </c>
      <c r="C100" s="11"/>
      <c r="D100" s="15">
        <v>1007190</v>
      </c>
      <c r="E100" s="16">
        <v>0</v>
      </c>
      <c r="F100" s="15">
        <f t="shared" si="14"/>
        <v>1007190</v>
      </c>
      <c r="G100" s="16">
        <v>19807.7</v>
      </c>
      <c r="H100" s="16">
        <v>19807.7</v>
      </c>
      <c r="I100" s="16">
        <f t="shared" si="13"/>
        <v>987382.3</v>
      </c>
    </row>
    <row r="101" spans="2:9" ht="12.75">
      <c r="B101" s="13" t="s">
        <v>27</v>
      </c>
      <c r="C101" s="11"/>
      <c r="D101" s="15">
        <v>129874.5</v>
      </c>
      <c r="E101" s="16">
        <v>0</v>
      </c>
      <c r="F101" s="15">
        <f t="shared" si="14"/>
        <v>129874.5</v>
      </c>
      <c r="G101" s="16">
        <v>0</v>
      </c>
      <c r="H101" s="16">
        <v>0</v>
      </c>
      <c r="I101" s="16">
        <f t="shared" si="13"/>
        <v>129874.5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766812</v>
      </c>
      <c r="E103" s="16">
        <v>1740</v>
      </c>
      <c r="F103" s="15">
        <f t="shared" si="14"/>
        <v>768552</v>
      </c>
      <c r="G103" s="16">
        <v>9323.74</v>
      </c>
      <c r="H103" s="16">
        <v>9323.74</v>
      </c>
      <c r="I103" s="16">
        <f t="shared" si="13"/>
        <v>759228.26</v>
      </c>
    </row>
    <row r="104" spans="2:9" ht="12.75">
      <c r="B104" s="3" t="s">
        <v>30</v>
      </c>
      <c r="C104" s="9"/>
      <c r="D104" s="15">
        <f>SUM(D105:D113)</f>
        <v>4559866</v>
      </c>
      <c r="E104" s="15">
        <f>SUM(E105:E113)</f>
        <v>0</v>
      </c>
      <c r="F104" s="15">
        <f>SUM(F105:F113)</f>
        <v>4559866</v>
      </c>
      <c r="G104" s="15">
        <f>SUM(G105:G113)</f>
        <v>873277.1</v>
      </c>
      <c r="H104" s="15">
        <f>SUM(H105:H113)</f>
        <v>873277.1</v>
      </c>
      <c r="I104" s="16">
        <f t="shared" si="13"/>
        <v>3686588.9</v>
      </c>
    </row>
    <row r="105" spans="2:9" ht="12.75">
      <c r="B105" s="13" t="s">
        <v>31</v>
      </c>
      <c r="C105" s="11"/>
      <c r="D105" s="15">
        <v>5148</v>
      </c>
      <c r="E105" s="16">
        <v>0</v>
      </c>
      <c r="F105" s="16">
        <f>D105+E105</f>
        <v>5148</v>
      </c>
      <c r="G105" s="16">
        <v>1090.23</v>
      </c>
      <c r="H105" s="16">
        <v>1090.23</v>
      </c>
      <c r="I105" s="16">
        <f t="shared" si="13"/>
        <v>4057.77</v>
      </c>
    </row>
    <row r="106" spans="2:9" ht="12.75">
      <c r="B106" s="13" t="s">
        <v>32</v>
      </c>
      <c r="C106" s="11"/>
      <c r="D106" s="15">
        <v>726000</v>
      </c>
      <c r="E106" s="16">
        <v>0</v>
      </c>
      <c r="F106" s="16">
        <f aca="true" t="shared" si="15" ref="F106:F113">D106+E106</f>
        <v>726000</v>
      </c>
      <c r="G106" s="16">
        <v>33684.36</v>
      </c>
      <c r="H106" s="16">
        <v>33684.36</v>
      </c>
      <c r="I106" s="16">
        <f t="shared" si="13"/>
        <v>692315.64</v>
      </c>
    </row>
    <row r="107" spans="2:9" ht="12.75">
      <c r="B107" s="13" t="s">
        <v>33</v>
      </c>
      <c r="C107" s="11"/>
      <c r="D107" s="15">
        <v>1334425</v>
      </c>
      <c r="E107" s="16">
        <v>0</v>
      </c>
      <c r="F107" s="16">
        <f t="shared" si="15"/>
        <v>1334425</v>
      </c>
      <c r="G107" s="16">
        <v>402097.31</v>
      </c>
      <c r="H107" s="16">
        <v>402097.31</v>
      </c>
      <c r="I107" s="16">
        <f t="shared" si="13"/>
        <v>932327.69</v>
      </c>
    </row>
    <row r="108" spans="2:9" ht="12.75">
      <c r="B108" s="13" t="s">
        <v>34</v>
      </c>
      <c r="C108" s="11"/>
      <c r="D108" s="15">
        <v>234216</v>
      </c>
      <c r="E108" s="16">
        <v>0</v>
      </c>
      <c r="F108" s="16">
        <f t="shared" si="15"/>
        <v>234216</v>
      </c>
      <c r="G108" s="16">
        <v>164142.89</v>
      </c>
      <c r="H108" s="16">
        <v>164142.89</v>
      </c>
      <c r="I108" s="16">
        <f t="shared" si="13"/>
        <v>70073.10999999999</v>
      </c>
    </row>
    <row r="109" spans="2:9" ht="12.75">
      <c r="B109" s="13" t="s">
        <v>35</v>
      </c>
      <c r="C109" s="11"/>
      <c r="D109" s="15">
        <v>1467880.5</v>
      </c>
      <c r="E109" s="16">
        <v>0</v>
      </c>
      <c r="F109" s="16">
        <f t="shared" si="15"/>
        <v>1467880.5</v>
      </c>
      <c r="G109" s="16">
        <v>202240.5</v>
      </c>
      <c r="H109" s="16">
        <v>202240.5</v>
      </c>
      <c r="I109" s="16">
        <f t="shared" si="13"/>
        <v>1265640</v>
      </c>
    </row>
    <row r="110" spans="2:9" ht="12.75">
      <c r="B110" s="13" t="s">
        <v>36</v>
      </c>
      <c r="C110" s="11"/>
      <c r="D110" s="15">
        <v>285792</v>
      </c>
      <c r="E110" s="16">
        <v>0</v>
      </c>
      <c r="F110" s="16">
        <f t="shared" si="15"/>
        <v>285792</v>
      </c>
      <c r="G110" s="16">
        <v>7814.4</v>
      </c>
      <c r="H110" s="16">
        <v>7814.4</v>
      </c>
      <c r="I110" s="16">
        <f t="shared" si="13"/>
        <v>277977.6</v>
      </c>
    </row>
    <row r="111" spans="2:9" ht="12.75">
      <c r="B111" s="13" t="s">
        <v>37</v>
      </c>
      <c r="C111" s="11"/>
      <c r="D111" s="15">
        <v>217762.5</v>
      </c>
      <c r="E111" s="16">
        <v>0</v>
      </c>
      <c r="F111" s="16">
        <f t="shared" si="15"/>
        <v>217762.5</v>
      </c>
      <c r="G111" s="16">
        <v>3766.2</v>
      </c>
      <c r="H111" s="16">
        <v>3766.2</v>
      </c>
      <c r="I111" s="16">
        <f t="shared" si="13"/>
        <v>213996.3</v>
      </c>
    </row>
    <row r="112" spans="2:9" ht="12.75">
      <c r="B112" s="13" t="s">
        <v>38</v>
      </c>
      <c r="C112" s="11"/>
      <c r="D112" s="15">
        <v>120780</v>
      </c>
      <c r="E112" s="16">
        <v>0</v>
      </c>
      <c r="F112" s="16">
        <f t="shared" si="15"/>
        <v>120780</v>
      </c>
      <c r="G112" s="16">
        <v>0</v>
      </c>
      <c r="H112" s="16">
        <v>0</v>
      </c>
      <c r="I112" s="16">
        <f t="shared" si="13"/>
        <v>120780</v>
      </c>
    </row>
    <row r="113" spans="2:9" ht="12.75">
      <c r="B113" s="13" t="s">
        <v>39</v>
      </c>
      <c r="C113" s="11"/>
      <c r="D113" s="15">
        <v>167862</v>
      </c>
      <c r="E113" s="16">
        <v>0</v>
      </c>
      <c r="F113" s="16">
        <f t="shared" si="15"/>
        <v>167862</v>
      </c>
      <c r="G113" s="16">
        <v>58441.21</v>
      </c>
      <c r="H113" s="16">
        <v>58441.21</v>
      </c>
      <c r="I113" s="16">
        <f t="shared" si="13"/>
        <v>109420.79000000001</v>
      </c>
    </row>
    <row r="114" spans="2:9" ht="25.5" customHeight="1">
      <c r="B114" s="40" t="s">
        <v>40</v>
      </c>
      <c r="C114" s="41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161916471</v>
      </c>
      <c r="E160" s="14">
        <f t="shared" si="21"/>
        <v>-23859171</v>
      </c>
      <c r="F160" s="14">
        <f t="shared" si="21"/>
        <v>138057300</v>
      </c>
      <c r="G160" s="14">
        <f t="shared" si="21"/>
        <v>38628110.36</v>
      </c>
      <c r="H160" s="14">
        <f t="shared" si="21"/>
        <v>37746862.17</v>
      </c>
      <c r="I160" s="14">
        <f t="shared" si="21"/>
        <v>99429189.64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5118110236220472" right="0.5118110236220472" top="0.7480314960629921" bottom="0.7480314960629921" header="0.31496062992125984" footer="0.31496062992125984"/>
  <pageSetup fitToHeight="2" horizontalDpi="600" verticalDpi="600" orientation="portrait" scale="58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2021-08-20T18:59:07Z</cp:lastPrinted>
  <dcterms:created xsi:type="dcterms:W3CDTF">2016-10-11T20:25:15Z</dcterms:created>
  <dcterms:modified xsi:type="dcterms:W3CDTF">2021-08-20T19:00:05Z</dcterms:modified>
  <cp:category/>
  <cp:version/>
  <cp:contentType/>
  <cp:contentStatus/>
</cp:coreProperties>
</file>